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835" activeTab="0"/>
  </bookViews>
  <sheets>
    <sheet name="1. Обращения" sheetId="1" r:id="rId1"/>
    <sheet name="2. Статус и возраст" sheetId="2" r:id="rId2"/>
    <sheet name="3. Прием граждан должн. лицами" sheetId="3" r:id="rId3"/>
    <sheet name="4. Тематика" sheetId="4" r:id="rId4"/>
  </sheets>
  <definedNames/>
  <calcPr fullCalcOnLoad="1"/>
</workbook>
</file>

<file path=xl/sharedStrings.xml><?xml version="1.0" encoding="utf-8"?>
<sst xmlns="http://schemas.openxmlformats.org/spreadsheetml/2006/main" count="134" uniqueCount="120">
  <si>
    <t>Вид обращения</t>
  </si>
  <si>
    <t>Письменные обращения</t>
  </si>
  <si>
    <t>Личный прием</t>
  </si>
  <si>
    <t>Итого</t>
  </si>
  <si>
    <t>Всего</t>
  </si>
  <si>
    <t>Ответ положительный</t>
  </si>
  <si>
    <t>Кол-во</t>
  </si>
  <si>
    <t>%</t>
  </si>
  <si>
    <t>Ответ-консультация</t>
  </si>
  <si>
    <t>Переадресовано</t>
  </si>
  <si>
    <t>Ответ отрицательный</t>
  </si>
  <si>
    <t>Оставлено без ответа</t>
  </si>
  <si>
    <t>В работе на конец отчетного периода</t>
  </si>
  <si>
    <t>На рассмотрении</t>
  </si>
  <si>
    <t>I. Статистический отчет</t>
  </si>
  <si>
    <t xml:space="preserve"> </t>
  </si>
  <si>
    <t>Информация о социальном статусе</t>
  </si>
  <si>
    <t>% от общего числа</t>
  </si>
  <si>
    <t>Работающие</t>
  </si>
  <si>
    <t>Пенсионеры</t>
  </si>
  <si>
    <t>Учащиеся, студенты</t>
  </si>
  <si>
    <t>Безработные</t>
  </si>
  <si>
    <t>Иные</t>
  </si>
  <si>
    <t>Информация о возрастной категории</t>
  </si>
  <si>
    <t>до 35 лет</t>
  </si>
  <si>
    <t>от 36 до 55 лет</t>
  </si>
  <si>
    <t>от 56 лет и старше</t>
  </si>
  <si>
    <t>Код</t>
  </si>
  <si>
    <t>Письменные обращения граждан</t>
  </si>
  <si>
    <t>Личный прием граждан</t>
  </si>
  <si>
    <t>1-st level</t>
  </si>
  <si>
    <t>01</t>
  </si>
  <si>
    <t>01.01</t>
  </si>
  <si>
    <t>Вопросы промышленности, строительства, транспорта и связи</t>
  </si>
  <si>
    <t>02</t>
  </si>
  <si>
    <t>Вопросы труда и заработной платы</t>
  </si>
  <si>
    <t>03</t>
  </si>
  <si>
    <t>Вопросы сельского хозяйства и земельных отношений</t>
  </si>
  <si>
    <t>04</t>
  </si>
  <si>
    <t>Государство, общество, политика</t>
  </si>
  <si>
    <t>05</t>
  </si>
  <si>
    <t>Вопросы культуры, информации, спорта и туризма</t>
  </si>
  <si>
    <t>06</t>
  </si>
  <si>
    <t>Вопросы образования</t>
  </si>
  <si>
    <t>07</t>
  </si>
  <si>
    <t>Вопросы обеспечения жильём</t>
  </si>
  <si>
    <t>08</t>
  </si>
  <si>
    <t>Вопросы предоставления жилищно-коммунальных услуг</t>
  </si>
  <si>
    <t>09</t>
  </si>
  <si>
    <t>Вопросы соцобеспечения населения</t>
  </si>
  <si>
    <t>10</t>
  </si>
  <si>
    <t>Вопросы здравоохранения</t>
  </si>
  <si>
    <t>11</t>
  </si>
  <si>
    <t>Финансово-экономические вопросы</t>
  </si>
  <si>
    <t>12</t>
  </si>
  <si>
    <t>Вопросы экологии и природопользования</t>
  </si>
  <si>
    <t>13</t>
  </si>
  <si>
    <t>Вопросы военной службы</t>
  </si>
  <si>
    <t>14</t>
  </si>
  <si>
    <t>Вопросы судебно-исполнительной системы</t>
  </si>
  <si>
    <t>15</t>
  </si>
  <si>
    <t>Вопросы деятельности правоохранительных органов</t>
  </si>
  <si>
    <t>16</t>
  </si>
  <si>
    <t>Работа с обращениями граждан. Поздравления, благодарности, приглашения</t>
  </si>
  <si>
    <t>17</t>
  </si>
  <si>
    <t>О деятельности Партии "ЕДИНАЯ РОССИЯ", совершенствовании партийной работы</t>
  </si>
  <si>
    <t>18</t>
  </si>
  <si>
    <t>Иные обращения</t>
  </si>
  <si>
    <t>№</t>
  </si>
  <si>
    <t>п/п</t>
  </si>
  <si>
    <t>Должность</t>
  </si>
  <si>
    <t>Количество проведенных приемов</t>
  </si>
  <si>
    <t>Количество принятых граждан</t>
  </si>
  <si>
    <t>Итого:</t>
  </si>
  <si>
    <t>1. Информация о работе с обращениями граждан (таблица № 1)</t>
  </si>
  <si>
    <t>3. Информация о приеме граждан в МОП должностными лицами (таблица № 3)</t>
  </si>
  <si>
    <t xml:space="preserve">% от общего числа </t>
  </si>
  <si>
    <t xml:space="preserve">4. Тематика обращений граждан (таблица № 4) </t>
  </si>
  <si>
    <t>ИТОГО:</t>
  </si>
  <si>
    <t>Депутат ГосДумы ФС РФ</t>
  </si>
  <si>
    <t>4.</t>
  </si>
  <si>
    <t>Депутат ГосСовета РТ</t>
  </si>
  <si>
    <t>19</t>
  </si>
  <si>
    <t>Руководитель Общественной приемной:</t>
  </si>
  <si>
    <t>Тематика</t>
  </si>
  <si>
    <r>
      <t xml:space="preserve">Остаток обращений на начало
отчетного периода
(на рассмотрении, запрос,
переадресовано с контролем) </t>
    </r>
    <r>
      <rPr>
        <b/>
        <sz val="10"/>
        <color indexed="10"/>
        <rFont val="Arial Cyr"/>
        <family val="0"/>
      </rPr>
      <t>1</t>
    </r>
  </si>
  <si>
    <r>
      <t xml:space="preserve">Получено обращений за
отчетный период </t>
    </r>
    <r>
      <rPr>
        <b/>
        <sz val="10"/>
        <color indexed="10"/>
        <rFont val="Arial Cyr"/>
        <family val="0"/>
      </rPr>
      <t>2</t>
    </r>
  </si>
  <si>
    <r>
      <t xml:space="preserve">Рассмотрено за отчетный период </t>
    </r>
    <r>
      <rPr>
        <b/>
        <sz val="10"/>
        <color indexed="10"/>
        <rFont val="Arial Cyr"/>
        <family val="0"/>
      </rPr>
      <t>3</t>
    </r>
  </si>
  <si>
    <r>
      <t xml:space="preserve">Всего </t>
    </r>
    <r>
      <rPr>
        <b/>
        <sz val="10"/>
        <color indexed="10"/>
        <rFont val="Arial Cyr"/>
        <family val="0"/>
      </rPr>
      <t>4</t>
    </r>
  </si>
  <si>
    <r>
      <t xml:space="preserve">Запрос </t>
    </r>
    <r>
      <rPr>
        <b/>
        <sz val="10"/>
        <color indexed="10"/>
        <rFont val="Arial Cyr"/>
        <family val="0"/>
      </rPr>
      <t>5</t>
    </r>
  </si>
  <si>
    <r>
      <t xml:space="preserve">Переадресовано
с контролем </t>
    </r>
    <r>
      <rPr>
        <b/>
        <sz val="10"/>
        <color indexed="10"/>
        <rFont val="Arial Cyr"/>
        <family val="0"/>
      </rPr>
      <t>6</t>
    </r>
  </si>
  <si>
    <r>
      <rPr>
        <b/>
        <sz val="10"/>
        <color indexed="10"/>
        <rFont val="Arial Cyr"/>
        <family val="0"/>
      </rPr>
      <t>Комментарии: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0"/>
        <rFont val="Arial Cyr"/>
        <family val="0"/>
      </rPr>
      <t xml:space="preserve"> - указывать количество нерассмотренных обращений, оставшихся с предыдущего отчетного месяца.
</t>
    </r>
    <r>
      <rPr>
        <b/>
        <sz val="10"/>
        <color indexed="10"/>
        <rFont val="Arial Cyr"/>
        <family val="0"/>
      </rPr>
      <t>2</t>
    </r>
    <r>
      <rPr>
        <sz val="10"/>
        <rFont val="Arial Cyr"/>
        <family val="0"/>
      </rPr>
      <t xml:space="preserve"> - указывать обращения, поступившие за отчетный период по почте, факсу, электронной почте, с личного приема граждан, зарегистрированные в отчетном месяце.
</t>
    </r>
    <r>
      <rPr>
        <b/>
        <sz val="10"/>
        <color indexed="10"/>
        <rFont val="Arial Cyr"/>
        <family val="0"/>
      </rPr>
      <t>3</t>
    </r>
    <r>
      <rPr>
        <sz val="10"/>
        <rFont val="Arial Cyr"/>
        <family val="0"/>
      </rPr>
      <t xml:space="preserve"> - отражать обращения, работа с которыми в отчетном месяце завершена, а именно: по которым даны разъяснения (консультации), положительные или отрицательные (не могут быть решены по различным основаниям) ответы, переадресованные в иные органы на рассмотрение по компетенции, а также обращения, оставленные без рассмотрения по основаниям, предусмотренным разделом 2.3 Инструкции «Об организации и порядке работы с обращениями граждан».
</t>
    </r>
    <r>
      <rPr>
        <b/>
        <sz val="10"/>
        <color indexed="10"/>
        <rFont val="Arial Cyr"/>
        <family val="0"/>
      </rPr>
      <t>4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- показывается остаток нерассмотренных обращений итогом, который определяется по формуле граф: «остаток на начало отчетного периода» + «получено за отчетный период» - «рассмотрено за отчетный период» </t>
    </r>
    <r>
      <rPr>
        <sz val="10"/>
        <color indexed="10"/>
        <rFont val="Arial Cyr"/>
        <family val="0"/>
      </rPr>
      <t>(4 = 1 + 2 - 3</t>
    </r>
    <r>
      <rPr>
        <sz val="10"/>
        <rFont val="Arial Cyr"/>
        <family val="0"/>
      </rPr>
      <t xml:space="preserve">) .
</t>
    </r>
    <r>
      <rPr>
        <b/>
        <sz val="10"/>
        <color indexed="10"/>
        <rFont val="Arial Cyr"/>
        <family val="0"/>
      </rPr>
      <t>5</t>
    </r>
    <r>
      <rPr>
        <sz val="10"/>
        <rFont val="Arial Cyr"/>
        <family val="0"/>
      </rPr>
      <t xml:space="preserve"> - не может быть отнесено к числу рассмотренных обращение, если по нему ответ гражданину не давался, а сделан лишь «запрос» информации в госорганы или органы местного самоуправления для последующего ответа гражданину. Само обращение учитывается в графе «в работе на конец отчетного периода».
</t>
    </r>
    <r>
      <rPr>
        <b/>
        <sz val="10"/>
        <color indexed="10"/>
        <rFont val="Arial Cyr"/>
        <family val="0"/>
      </rPr>
      <t>6</t>
    </r>
    <r>
      <rPr>
        <sz val="10"/>
        <rFont val="Arial Cyr"/>
        <family val="0"/>
      </rPr>
      <t xml:space="preserve"> - в графе «переадресовано с контролем» указывать обращения, направленные в иные органы для рассмотрения по компетенции с контролем (п. 2.5 Инструкции). Само обращение учитывается в графе «в работе на конец отчетного периода».
</t>
    </r>
    <r>
      <rPr>
        <b/>
        <sz val="10"/>
        <color indexed="10"/>
        <rFont val="Arial Cyr"/>
        <family val="0"/>
      </rPr>
      <t>7</t>
    </r>
    <r>
      <rPr>
        <sz val="10"/>
        <rFont val="Arial Cyr"/>
        <family val="0"/>
      </rPr>
      <t xml:space="preserve"> - % положительных ответов по письменным обращениям – указывать процент положительных ответов от количества рассмотренных за месяц письменных обращений.
</t>
    </r>
    <r>
      <rPr>
        <b/>
        <sz val="10"/>
        <color indexed="10"/>
        <rFont val="Arial Cyr"/>
        <family val="0"/>
      </rPr>
      <t>8</t>
    </r>
    <r>
      <rPr>
        <sz val="10"/>
        <rFont val="Arial Cyr"/>
        <family val="0"/>
      </rPr>
      <t xml:space="preserve"> - % положительных ответов по обращениям с личного приема – указывать процент положительных ответов от количества рассмотренных за месяц обращений  с личного приема.
</t>
    </r>
    <r>
      <rPr>
        <b/>
        <sz val="10"/>
        <color indexed="10"/>
        <rFont val="Arial Cyr"/>
        <family val="0"/>
      </rPr>
      <t xml:space="preserve">9 </t>
    </r>
    <r>
      <rPr>
        <b/>
        <sz val="10"/>
        <rFont val="Arial Cyr"/>
        <family val="0"/>
      </rPr>
      <t>- %</t>
    </r>
    <r>
      <rPr>
        <sz val="10"/>
        <rFont val="Arial Cyr"/>
        <family val="0"/>
      </rPr>
      <t xml:space="preserve"> положительных ответов по всем рассмотренным обращениям – указывать процент положительных ответов от общего количества рассмотренных обращений за месяц.
</t>
    </r>
  </si>
  <si>
    <r>
      <t>2. Информация о социальном статусе и возрастной категории граждан (таблица № 2)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</si>
  <si>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>ИТОГО</t>
    </r>
    <r>
      <rPr>
        <sz val="10"/>
        <rFont val="Arial"/>
        <family val="2"/>
      </rPr>
      <t>:</t>
    </r>
  </si>
  <si>
    <r>
      <t xml:space="preserve">Фамилия, инициалы </t>
    </r>
    <r>
      <rPr>
        <b/>
        <sz val="10"/>
        <color indexed="10"/>
        <rFont val="Times New Roman"/>
        <family val="1"/>
      </rPr>
      <t>1</t>
    </r>
  </si>
  <si>
    <t>Гильмутдинов Ильдар Ирекович</t>
  </si>
  <si>
    <t>Казеева В.А.                                      Подпись</t>
  </si>
  <si>
    <t>Сафиуллов Рамис Хатыпович</t>
  </si>
  <si>
    <t>Власов Валерий Александрович</t>
  </si>
  <si>
    <t>Минзарипов Рияз Гатауллович</t>
  </si>
  <si>
    <t>Доверенное лицо Гафурова И.Р. Депутата ГосСовета РТ</t>
  </si>
  <si>
    <t>Наумов Андрей Владимирович</t>
  </si>
  <si>
    <t>Курков Евгений Гаврилович</t>
  </si>
  <si>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Приложение 9  </t>
    </r>
    <r>
      <rPr>
        <b/>
        <sz val="10"/>
        <rFont val="Arial Cyr"/>
        <family val="0"/>
      </rPr>
      <t xml:space="preserve">                                                                                 СВОДНЫЙ ОТЧЕТ о работе Местной общественной приемной                                                                                                                                                                                 
в Тетюшском муниципальном районе
(наименование муниципального района Республики Татарстан)
за 12 месяцев 2018 года</t>
    </r>
    <r>
      <rPr>
        <sz val="10"/>
        <rFont val="Arial Cyr"/>
        <family val="0"/>
      </rPr>
      <t xml:space="preserve">
</t>
    </r>
  </si>
  <si>
    <t>Казеева Валентина Александровна</t>
  </si>
  <si>
    <t>Никоноров Алексей Александрович</t>
  </si>
  <si>
    <t>Самерханова Гузель Ильдаровна</t>
  </si>
  <si>
    <t>Гайсина Дания Мунировна</t>
  </si>
  <si>
    <t>Галин Василь Шафиковч</t>
  </si>
  <si>
    <t xml:space="preserve">Руководитель Тетюшского подразделения АО «БТИ РТ» </t>
  </si>
  <si>
    <t xml:space="preserve">Нотариус </t>
  </si>
  <si>
    <t xml:space="preserve">Судебный пристав </t>
  </si>
  <si>
    <t xml:space="preserve">Специалист Пенсионного фонда </t>
  </si>
  <si>
    <t>Руководитель МОП</t>
  </si>
  <si>
    <t>Адвокат</t>
  </si>
  <si>
    <t>Заместитель Секретаря МО, заместитель Главы ТМР</t>
  </si>
  <si>
    <t>Секретарь МО, Глава МР</t>
  </si>
  <si>
    <t xml:space="preserve">Христофорова Надежда Ивановна </t>
  </si>
  <si>
    <t>Вериялова Ирина Владимировна</t>
  </si>
  <si>
    <t>Руководитель МИК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</si>
</sst>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1" fontId="9" fillId="0" borderId="17" xfId="0" applyNumberFormat="1" applyFont="1" applyBorder="1" applyAlignment="1">
      <alignment/>
    </xf>
    <xf numFmtId="172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9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4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4" sqref="A14:N38"/>
    </sheetView>
  </sheetViews>
  <sheetFormatPr defaultColWidth="9.00390625" defaultRowHeight="12.75"/>
  <cols>
    <col min="1" max="1" width="28.75390625" style="0" customWidth="1"/>
    <col min="2" max="2" width="14.75390625" style="0" customWidth="1"/>
    <col min="3" max="9" width="7.75390625" style="0" customWidth="1"/>
    <col min="10" max="10" width="8.375" style="0" customWidth="1"/>
    <col min="11" max="14" width="7.75390625" style="0" customWidth="1"/>
  </cols>
  <sheetData>
    <row r="1" spans="1:14" ht="45" customHeight="1">
      <c r="A1" s="54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31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18"/>
      <c r="B5" s="18"/>
      <c r="C5" s="18"/>
      <c r="D5" s="18"/>
      <c r="E5" s="18"/>
      <c r="F5" s="19" t="s">
        <v>14</v>
      </c>
      <c r="G5" s="18"/>
      <c r="H5" s="18"/>
      <c r="I5" s="18"/>
      <c r="J5" s="18"/>
      <c r="K5" s="18"/>
      <c r="L5" s="18"/>
      <c r="M5" s="18"/>
      <c r="N5" s="18"/>
    </row>
    <row r="6" ht="13.5" thickBot="1">
      <c r="A6" t="s">
        <v>74</v>
      </c>
    </row>
    <row r="7" spans="1:14" ht="32.25" customHeight="1">
      <c r="A7" s="57" t="s">
        <v>0</v>
      </c>
      <c r="B7" s="60" t="s">
        <v>85</v>
      </c>
      <c r="C7" s="63" t="s">
        <v>86</v>
      </c>
      <c r="D7" s="65" t="s">
        <v>87</v>
      </c>
      <c r="E7" s="66"/>
      <c r="F7" s="66"/>
      <c r="G7" s="66"/>
      <c r="H7" s="66"/>
      <c r="I7" s="66"/>
      <c r="J7" s="67"/>
      <c r="K7" s="68" t="s">
        <v>12</v>
      </c>
      <c r="L7" s="69"/>
      <c r="M7" s="69"/>
      <c r="N7" s="70"/>
    </row>
    <row r="8" spans="1:14" ht="163.5" customHeight="1">
      <c r="A8" s="58"/>
      <c r="B8" s="61"/>
      <c r="C8" s="64"/>
      <c r="D8" s="71" t="s">
        <v>4</v>
      </c>
      <c r="E8" s="56" t="s">
        <v>5</v>
      </c>
      <c r="F8" s="56"/>
      <c r="G8" s="56" t="s">
        <v>8</v>
      </c>
      <c r="H8" s="56" t="s">
        <v>9</v>
      </c>
      <c r="I8" s="56" t="s">
        <v>10</v>
      </c>
      <c r="J8" s="64" t="s">
        <v>11</v>
      </c>
      <c r="K8" s="71" t="s">
        <v>88</v>
      </c>
      <c r="L8" s="56" t="s">
        <v>13</v>
      </c>
      <c r="M8" s="56" t="s">
        <v>89</v>
      </c>
      <c r="N8" s="64" t="s">
        <v>90</v>
      </c>
    </row>
    <row r="9" spans="1:14" ht="12.75">
      <c r="A9" s="59"/>
      <c r="B9" s="62"/>
      <c r="C9" s="64"/>
      <c r="D9" s="71"/>
      <c r="E9" s="7" t="s">
        <v>6</v>
      </c>
      <c r="F9" s="7" t="s">
        <v>7</v>
      </c>
      <c r="G9" s="56"/>
      <c r="H9" s="56"/>
      <c r="I9" s="56"/>
      <c r="J9" s="64"/>
      <c r="K9" s="71"/>
      <c r="L9" s="56"/>
      <c r="M9" s="56"/>
      <c r="N9" s="64"/>
    </row>
    <row r="10" spans="1:14" ht="12.75">
      <c r="A10" s="8" t="s">
        <v>1</v>
      </c>
      <c r="B10" s="9">
        <v>0</v>
      </c>
      <c r="C10" s="10">
        <v>280</v>
      </c>
      <c r="D10" s="11">
        <v>275</v>
      </c>
      <c r="E10" s="9">
        <v>54</v>
      </c>
      <c r="F10" s="12">
        <f>IF(D10=0,0,E10/D10)</f>
        <v>0.19636363636363635</v>
      </c>
      <c r="G10" s="9">
        <v>221</v>
      </c>
      <c r="H10" s="9">
        <v>0</v>
      </c>
      <c r="I10" s="9">
        <v>0</v>
      </c>
      <c r="J10" s="10">
        <v>0</v>
      </c>
      <c r="K10" s="11">
        <v>5</v>
      </c>
      <c r="L10" s="9">
        <v>5</v>
      </c>
      <c r="M10" s="9">
        <v>0</v>
      </c>
      <c r="N10" s="10">
        <v>0</v>
      </c>
    </row>
    <row r="11" spans="1:14" ht="12.75">
      <c r="A11" s="8" t="s">
        <v>2</v>
      </c>
      <c r="B11" s="9">
        <v>0</v>
      </c>
      <c r="C11" s="10">
        <v>328</v>
      </c>
      <c r="D11" s="11">
        <v>328</v>
      </c>
      <c r="E11" s="9">
        <v>22</v>
      </c>
      <c r="F11" s="12">
        <f>IF(D11=0,0,E11/D11)</f>
        <v>0.06707317073170732</v>
      </c>
      <c r="G11" s="9">
        <v>306</v>
      </c>
      <c r="H11" s="9">
        <v>0</v>
      </c>
      <c r="I11" s="9">
        <v>0</v>
      </c>
      <c r="J11" s="10">
        <v>0</v>
      </c>
      <c r="K11" s="11">
        <f>L11+M11+N11</f>
        <v>0</v>
      </c>
      <c r="L11" s="9">
        <v>0</v>
      </c>
      <c r="M11" s="9">
        <v>0</v>
      </c>
      <c r="N11" s="10">
        <v>0</v>
      </c>
    </row>
    <row r="12" spans="1:14" ht="13.5" thickBot="1">
      <c r="A12" s="13" t="s">
        <v>3</v>
      </c>
      <c r="B12" s="14">
        <f>SUM(B10:B11)</f>
        <v>0</v>
      </c>
      <c r="C12" s="15">
        <v>608</v>
      </c>
      <c r="D12" s="16">
        <v>603</v>
      </c>
      <c r="E12" s="14">
        <v>76</v>
      </c>
      <c r="F12" s="17">
        <f>IF(D12=0,0,E12/D12)</f>
        <v>0.12603648424543948</v>
      </c>
      <c r="G12" s="14">
        <v>527</v>
      </c>
      <c r="H12" s="14">
        <f>H10+H11</f>
        <v>0</v>
      </c>
      <c r="I12" s="14">
        <f>SUM(I10:I11)</f>
        <v>0</v>
      </c>
      <c r="J12" s="15">
        <f>SUM(J10:J11)</f>
        <v>0</v>
      </c>
      <c r="K12" s="16">
        <v>5</v>
      </c>
      <c r="L12" s="14">
        <f>SUM(L10:L11)</f>
        <v>5</v>
      </c>
      <c r="M12" s="14">
        <f>SUM(M10:M11)</f>
        <v>0</v>
      </c>
      <c r="N12" s="15">
        <f>SUM(N10:N11)</f>
        <v>0</v>
      </c>
    </row>
    <row r="14" spans="1:14" ht="12.75">
      <c r="A14" s="72" t="s">
        <v>91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</sheetData>
  <sheetProtection/>
  <mergeCells count="17">
    <mergeCell ref="A14:N38"/>
    <mergeCell ref="H8:H9"/>
    <mergeCell ref="I8:I9"/>
    <mergeCell ref="J8:J9"/>
    <mergeCell ref="K8:K9"/>
    <mergeCell ref="L8:L9"/>
    <mergeCell ref="G8:G9"/>
    <mergeCell ref="A1:N4"/>
    <mergeCell ref="M8:M9"/>
    <mergeCell ref="A7:A9"/>
    <mergeCell ref="B7:B9"/>
    <mergeCell ref="C7:C9"/>
    <mergeCell ref="D7:J7"/>
    <mergeCell ref="N8:N9"/>
    <mergeCell ref="K7:N7"/>
    <mergeCell ref="D8:D9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2">
      <selection activeCell="C26" sqref="C26"/>
    </sheetView>
  </sheetViews>
  <sheetFormatPr defaultColWidth="9.00390625" defaultRowHeight="12.75"/>
  <cols>
    <col min="1" max="1" width="54.625" style="0" customWidth="1"/>
    <col min="2" max="2" width="11.875" style="0" customWidth="1"/>
    <col min="3" max="3" width="26.125" style="0" customWidth="1"/>
  </cols>
  <sheetData>
    <row r="1" ht="12.75" hidden="1">
      <c r="C1" s="1">
        <f>SUM(B4:B8)</f>
        <v>608</v>
      </c>
    </row>
    <row r="2" spans="1:3" ht="38.25" customHeight="1">
      <c r="A2" s="74" t="s">
        <v>92</v>
      </c>
      <c r="B2" s="74"/>
      <c r="C2" s="74"/>
    </row>
    <row r="3" spans="1:3" ht="13.5" customHeight="1">
      <c r="A3" s="20" t="s">
        <v>16</v>
      </c>
      <c r="B3" s="20" t="s">
        <v>6</v>
      </c>
      <c r="C3" s="21" t="s">
        <v>76</v>
      </c>
    </row>
    <row r="4" spans="1:3" ht="12.75">
      <c r="A4" s="22" t="s">
        <v>18</v>
      </c>
      <c r="B4" s="23">
        <v>229</v>
      </c>
      <c r="C4" s="24">
        <f>IF($C$1=0,0,B4/$C$1)</f>
        <v>0.37664473684210525</v>
      </c>
    </row>
    <row r="5" spans="1:3" ht="12.75">
      <c r="A5" s="22" t="s">
        <v>19</v>
      </c>
      <c r="B5" s="23">
        <v>333</v>
      </c>
      <c r="C5" s="24">
        <f>IF($C$1=0,0,B5/$C$1)</f>
        <v>0.5476973684210527</v>
      </c>
    </row>
    <row r="6" spans="1:3" ht="12.75">
      <c r="A6" s="22" t="s">
        <v>20</v>
      </c>
      <c r="B6" s="23">
        <v>10</v>
      </c>
      <c r="C6" s="24">
        <f>IF($C$1=0,0,B6/$C$1)</f>
        <v>0.01644736842105263</v>
      </c>
    </row>
    <row r="7" spans="1:3" ht="12.75">
      <c r="A7" s="22" t="s">
        <v>21</v>
      </c>
      <c r="B7" s="23">
        <v>36</v>
      </c>
      <c r="C7" s="24">
        <f>IF($C$1=0,0,B7/$C$1)</f>
        <v>0.05921052631578947</v>
      </c>
    </row>
    <row r="8" spans="1:3" ht="12.75">
      <c r="A8" s="22" t="s">
        <v>22</v>
      </c>
      <c r="B8" s="23">
        <v>0</v>
      </c>
      <c r="C8" s="24">
        <f>IF($C$1=0,0,B8/$C$1)</f>
        <v>0</v>
      </c>
    </row>
    <row r="9" spans="1:3" ht="12.75">
      <c r="A9" s="25" t="s">
        <v>93</v>
      </c>
      <c r="B9" s="26">
        <v>608</v>
      </c>
      <c r="C9" s="27"/>
    </row>
    <row r="10" spans="1:3" ht="12.75" hidden="1">
      <c r="A10" s="28"/>
      <c r="B10" s="28"/>
      <c r="C10" s="29">
        <f>SUM(B12:B14)</f>
        <v>608</v>
      </c>
    </row>
    <row r="11" spans="1:3" ht="12.75">
      <c r="A11" s="20" t="s">
        <v>23</v>
      </c>
      <c r="B11" s="20" t="s">
        <v>6</v>
      </c>
      <c r="C11" s="20" t="s">
        <v>17</v>
      </c>
    </row>
    <row r="12" spans="1:3" ht="12.75">
      <c r="A12" s="22" t="s">
        <v>24</v>
      </c>
      <c r="B12" s="23">
        <v>104</v>
      </c>
      <c r="C12" s="24">
        <f>IF($C$10=0,0,B12/$C$10)</f>
        <v>0.17105263157894737</v>
      </c>
    </row>
    <row r="13" spans="1:3" ht="12.75">
      <c r="A13" s="22" t="s">
        <v>25</v>
      </c>
      <c r="B13" s="23">
        <v>171</v>
      </c>
      <c r="C13" s="24">
        <f>IF($C$10=0,0,B13/$C$10)</f>
        <v>0.28125</v>
      </c>
    </row>
    <row r="14" spans="1:3" ht="12.75">
      <c r="A14" s="22" t="s">
        <v>26</v>
      </c>
      <c r="B14" s="23">
        <v>333</v>
      </c>
      <c r="C14" s="24">
        <f>IF($C$10=0,0,B14/$C$10)</f>
        <v>0.5476973684210527</v>
      </c>
    </row>
    <row r="15" spans="1:3" ht="12.75">
      <c r="A15" s="30" t="s">
        <v>78</v>
      </c>
      <c r="B15" s="53">
        <v>608</v>
      </c>
      <c r="C15" s="31"/>
    </row>
    <row r="17" spans="1:3" ht="33.75" customHeight="1">
      <c r="A17" s="72"/>
      <c r="B17" s="72"/>
      <c r="C17" s="72"/>
    </row>
  </sheetData>
  <sheetProtection/>
  <mergeCells count="2">
    <mergeCell ref="A2:C2"/>
    <mergeCell ref="A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M9" sqref="M9"/>
    </sheetView>
  </sheetViews>
  <sheetFormatPr defaultColWidth="9.00390625" defaultRowHeight="12.75"/>
  <cols>
    <col min="2" max="2" width="43.625" style="0" customWidth="1"/>
    <col min="3" max="3" width="29.875" style="0" customWidth="1"/>
    <col min="4" max="4" width="15.75390625" style="0" customWidth="1"/>
    <col min="5" max="5" width="14.25390625" style="0" customWidth="1"/>
    <col min="9" max="9" width="9.125" style="0" hidden="1" customWidth="1"/>
    <col min="10" max="10" width="5.00390625" style="0" hidden="1" customWidth="1"/>
    <col min="11" max="11" width="4.75390625" style="0" hidden="1" customWidth="1"/>
    <col min="12" max="12" width="4.625" style="0" hidden="1" customWidth="1"/>
  </cols>
  <sheetData>
    <row r="1" spans="3:8" ht="12.75" customHeight="1" hidden="1">
      <c r="C1" s="2"/>
      <c r="D1" s="3">
        <f>SUMIF($I:$I,1,C:C)</f>
        <v>0</v>
      </c>
      <c r="E1" s="2"/>
      <c r="F1" s="3">
        <f>SUMIF($I:$I,1,E:E)</f>
        <v>0</v>
      </c>
      <c r="G1" s="2"/>
      <c r="H1" s="3">
        <f>SUMIF($I:$I,1,G:G)</f>
        <v>0</v>
      </c>
    </row>
    <row r="2" spans="1:9" ht="45.75" customHeight="1" thickBot="1">
      <c r="A2" s="81" t="s">
        <v>75</v>
      </c>
      <c r="B2" s="82"/>
      <c r="C2" s="82"/>
      <c r="D2" s="81"/>
      <c r="E2" s="81"/>
      <c r="I2" t="s">
        <v>30</v>
      </c>
    </row>
    <row r="3" spans="1:5" ht="27" customHeight="1" thickBot="1">
      <c r="A3" s="48" t="s">
        <v>68</v>
      </c>
      <c r="B3" s="75" t="s">
        <v>94</v>
      </c>
      <c r="C3" s="75" t="s">
        <v>70</v>
      </c>
      <c r="D3" s="77" t="s">
        <v>71</v>
      </c>
      <c r="E3" s="79" t="s">
        <v>72</v>
      </c>
    </row>
    <row r="4" spans="1:5" ht="12" customHeight="1" hidden="1" thickBot="1">
      <c r="A4" s="49" t="s">
        <v>69</v>
      </c>
      <c r="B4" s="76"/>
      <c r="C4" s="76"/>
      <c r="D4" s="78"/>
      <c r="E4" s="80"/>
    </row>
    <row r="5" spans="1:5" ht="24" customHeight="1" thickBot="1">
      <c r="A5" s="42">
        <v>1</v>
      </c>
      <c r="B5" s="45" t="s">
        <v>95</v>
      </c>
      <c r="C5" s="45" t="s">
        <v>79</v>
      </c>
      <c r="D5" s="41">
        <v>5</v>
      </c>
      <c r="E5" s="41">
        <v>20</v>
      </c>
    </row>
    <row r="6" spans="1:5" ht="18" customHeight="1" thickBot="1">
      <c r="A6" s="43">
        <v>2</v>
      </c>
      <c r="B6" s="45" t="s">
        <v>97</v>
      </c>
      <c r="C6" s="45" t="s">
        <v>116</v>
      </c>
      <c r="D6" s="41">
        <v>38</v>
      </c>
      <c r="E6" s="41">
        <v>432</v>
      </c>
    </row>
    <row r="7" spans="1:8" ht="21.75" customHeight="1" thickBot="1">
      <c r="A7" s="43">
        <v>3</v>
      </c>
      <c r="B7" s="45" t="s">
        <v>98</v>
      </c>
      <c r="C7" s="45" t="s">
        <v>81</v>
      </c>
      <c r="D7" s="41">
        <v>5</v>
      </c>
      <c r="E7" s="41">
        <v>22</v>
      </c>
      <c r="H7" t="s">
        <v>15</v>
      </c>
    </row>
    <row r="8" spans="1:5" ht="30" customHeight="1" thickBot="1">
      <c r="A8" s="43" t="s">
        <v>80</v>
      </c>
      <c r="B8" s="45" t="s">
        <v>99</v>
      </c>
      <c r="C8" s="45" t="s">
        <v>100</v>
      </c>
      <c r="D8" s="41">
        <v>1</v>
      </c>
      <c r="E8" s="41">
        <v>4</v>
      </c>
    </row>
    <row r="9" spans="1:8" ht="30.75" customHeight="1" thickBot="1">
      <c r="A9" s="43">
        <v>5</v>
      </c>
      <c r="B9" s="46" t="s">
        <v>104</v>
      </c>
      <c r="C9" s="45" t="s">
        <v>113</v>
      </c>
      <c r="D9" s="41">
        <v>76</v>
      </c>
      <c r="E9" s="41">
        <v>91</v>
      </c>
      <c r="H9" t="s">
        <v>15</v>
      </c>
    </row>
    <row r="10" spans="1:5" ht="26.25" customHeight="1" thickBot="1">
      <c r="A10" s="43">
        <v>6</v>
      </c>
      <c r="B10" s="47" t="s">
        <v>102</v>
      </c>
      <c r="C10" s="45" t="s">
        <v>115</v>
      </c>
      <c r="D10" s="41">
        <v>3</v>
      </c>
      <c r="E10" s="41">
        <v>9</v>
      </c>
    </row>
    <row r="11" spans="1:5" ht="26.25" customHeight="1" thickBot="1">
      <c r="A11" s="43">
        <v>7</v>
      </c>
      <c r="B11" s="45" t="s">
        <v>101</v>
      </c>
      <c r="C11" s="45" t="s">
        <v>111</v>
      </c>
      <c r="D11" s="41">
        <v>3</v>
      </c>
      <c r="E11" s="41">
        <v>0</v>
      </c>
    </row>
    <row r="12" spans="1:5" ht="27" customHeight="1" thickBot="1">
      <c r="A12" s="43">
        <v>8</v>
      </c>
      <c r="B12" s="45" t="s">
        <v>106</v>
      </c>
      <c r="C12" s="45" t="s">
        <v>110</v>
      </c>
      <c r="D12" s="41">
        <v>3</v>
      </c>
      <c r="E12" s="41">
        <v>1</v>
      </c>
    </row>
    <row r="13" spans="1:5" ht="25.5" customHeight="1" thickBot="1">
      <c r="A13" s="43">
        <v>9</v>
      </c>
      <c r="B13" s="45" t="s">
        <v>107</v>
      </c>
      <c r="C13" s="45" t="s">
        <v>109</v>
      </c>
      <c r="D13" s="41">
        <v>2</v>
      </c>
      <c r="E13" s="41">
        <v>0</v>
      </c>
    </row>
    <row r="14" spans="1:5" ht="25.5" customHeight="1" thickBot="1">
      <c r="A14" s="43">
        <v>10</v>
      </c>
      <c r="B14" s="45" t="s">
        <v>108</v>
      </c>
      <c r="C14" s="45" t="s">
        <v>114</v>
      </c>
      <c r="D14" s="41">
        <v>2</v>
      </c>
      <c r="E14" s="41">
        <v>1</v>
      </c>
    </row>
    <row r="15" spans="1:5" ht="25.5" customHeight="1" thickBot="1">
      <c r="A15" s="43">
        <v>11</v>
      </c>
      <c r="B15" s="45" t="s">
        <v>105</v>
      </c>
      <c r="C15" s="45" t="s">
        <v>112</v>
      </c>
      <c r="D15" s="41">
        <v>2</v>
      </c>
      <c r="E15" s="41">
        <v>1</v>
      </c>
    </row>
    <row r="16" spans="1:5" ht="25.5" customHeight="1" thickBot="1">
      <c r="A16" s="43">
        <v>12</v>
      </c>
      <c r="B16" s="45" t="s">
        <v>117</v>
      </c>
      <c r="C16" s="45" t="s">
        <v>114</v>
      </c>
      <c r="D16" s="41">
        <v>1</v>
      </c>
      <c r="E16" s="41">
        <v>5</v>
      </c>
    </row>
    <row r="17" spans="1:5" ht="24.75" customHeight="1" thickBot="1">
      <c r="A17" s="44">
        <v>13</v>
      </c>
      <c r="B17" s="45" t="s">
        <v>118</v>
      </c>
      <c r="C17" s="45" t="s">
        <v>119</v>
      </c>
      <c r="D17" s="41">
        <v>4</v>
      </c>
      <c r="E17" s="41">
        <v>22</v>
      </c>
    </row>
    <row r="18" spans="1:5" ht="27.75" customHeight="1" thickBot="1">
      <c r="A18" s="83" t="s">
        <v>73</v>
      </c>
      <c r="B18" s="84"/>
      <c r="C18" s="85"/>
      <c r="D18" s="41">
        <f>SUM(D5:D17)</f>
        <v>145</v>
      </c>
      <c r="E18" s="41">
        <f>SUM(E5:E17)</f>
        <v>608</v>
      </c>
    </row>
    <row r="19" spans="1:5" ht="12" customHeight="1">
      <c r="A19" s="6"/>
      <c r="B19" s="6"/>
      <c r="C19" s="6"/>
      <c r="D19" s="6"/>
      <c r="E19" s="6"/>
    </row>
    <row r="20" ht="12" customHeight="1"/>
    <row r="21" ht="12" customHeight="1"/>
    <row r="22" spans="1:5" ht="223.5" customHeight="1">
      <c r="A22" s="86"/>
      <c r="B22" s="86"/>
      <c r="C22" s="86"/>
      <c r="D22" s="86"/>
      <c r="E22" s="8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F29" s="5"/>
    </row>
    <row r="30" ht="12" customHeight="1"/>
    <row r="31" ht="12" customHeight="1"/>
    <row r="32" ht="12" customHeight="1"/>
    <row r="33" ht="12" customHeight="1"/>
    <row r="34" ht="12" customHeight="1"/>
  </sheetData>
  <sheetProtection/>
  <mergeCells count="7">
    <mergeCell ref="C3:C4"/>
    <mergeCell ref="D3:D4"/>
    <mergeCell ref="E3:E4"/>
    <mergeCell ref="A2:E2"/>
    <mergeCell ref="A18:C18"/>
    <mergeCell ref="A22:E22"/>
    <mergeCell ref="B3:B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8">
      <selection activeCell="C24" sqref="C24"/>
    </sheetView>
  </sheetViews>
  <sheetFormatPr defaultColWidth="9.00390625" defaultRowHeight="12.75"/>
  <cols>
    <col min="2" max="2" width="64.125" style="0" customWidth="1"/>
    <col min="3" max="3" width="17.00390625" style="0" customWidth="1"/>
    <col min="5" max="5" width="11.75390625" style="0" customWidth="1"/>
    <col min="9" max="9" width="9.125" style="0" hidden="1" customWidth="1"/>
    <col min="10" max="10" width="5.00390625" style="0" hidden="1" customWidth="1"/>
    <col min="11" max="11" width="4.75390625" style="0" hidden="1" customWidth="1"/>
    <col min="12" max="12" width="4.625" style="0" hidden="1" customWidth="1"/>
  </cols>
  <sheetData>
    <row r="1" spans="3:8" ht="12.75" hidden="1">
      <c r="C1" s="2"/>
      <c r="D1" s="3">
        <f>SUMIF($I:$I,1,C:C)</f>
        <v>280</v>
      </c>
      <c r="E1" s="2"/>
      <c r="F1" s="3">
        <f>SUMIF($I:$I,1,E:E)</f>
        <v>328</v>
      </c>
      <c r="G1" s="2"/>
      <c r="H1" s="3">
        <f>SUMIF($I:$I,1,G:G)</f>
        <v>608</v>
      </c>
    </row>
    <row r="2" spans="1:9" ht="23.25" customHeight="1">
      <c r="A2" s="87" t="s">
        <v>77</v>
      </c>
      <c r="B2" s="87"/>
      <c r="C2" s="87"/>
      <c r="D2" s="87"/>
      <c r="E2" s="87"/>
      <c r="F2" s="87"/>
      <c r="G2" s="87"/>
      <c r="H2" s="87"/>
      <c r="I2" t="s">
        <v>30</v>
      </c>
    </row>
    <row r="3" spans="1:8" ht="38.25">
      <c r="A3" s="32" t="s">
        <v>27</v>
      </c>
      <c r="B3" s="32" t="s">
        <v>84</v>
      </c>
      <c r="C3" s="32" t="s">
        <v>28</v>
      </c>
      <c r="D3" s="32" t="s">
        <v>7</v>
      </c>
      <c r="E3" s="32" t="s">
        <v>29</v>
      </c>
      <c r="F3" s="32" t="s">
        <v>7</v>
      </c>
      <c r="G3" s="32" t="s">
        <v>4</v>
      </c>
      <c r="H3" s="32" t="s">
        <v>7</v>
      </c>
    </row>
    <row r="4" spans="1:12" ht="12.75" hidden="1">
      <c r="A4" s="33" t="s">
        <v>31</v>
      </c>
      <c r="B4" s="33" t="s">
        <v>15</v>
      </c>
      <c r="C4" s="34">
        <v>1</v>
      </c>
      <c r="D4" s="35">
        <f>IF(D$1=0,0,C4/D$1)</f>
        <v>0.0035714285714285713</v>
      </c>
      <c r="E4" s="34">
        <v>1</v>
      </c>
      <c r="F4" s="35">
        <f>IF(F$1=0,0,E4/F$1)</f>
        <v>0.003048780487804878</v>
      </c>
      <c r="G4" s="34">
        <f aca="true" t="shared" si="0" ref="G4:G23">C4+E4</f>
        <v>2</v>
      </c>
      <c r="H4" s="35">
        <f>IF(H$1=0,0,G4/H$1)</f>
        <v>0.003289473684210526</v>
      </c>
      <c r="I4" s="4">
        <v>0</v>
      </c>
      <c r="J4" s="4">
        <v>0</v>
      </c>
      <c r="K4" s="4">
        <v>0</v>
      </c>
      <c r="L4" s="4">
        <v>0</v>
      </c>
    </row>
    <row r="5" spans="1:8" ht="12.75" hidden="1">
      <c r="A5" s="36" t="s">
        <v>32</v>
      </c>
      <c r="B5" s="37" t="s">
        <v>15</v>
      </c>
      <c r="C5" s="38">
        <v>1</v>
      </c>
      <c r="D5" s="39">
        <f>IF(C$1=0,0,C5/C$1)</f>
        <v>0</v>
      </c>
      <c r="E5" s="38">
        <v>1</v>
      </c>
      <c r="F5" s="39">
        <f>IF(E$1=0,0,E5/E$1)</f>
        <v>0</v>
      </c>
      <c r="G5" s="38">
        <f t="shared" si="0"/>
        <v>2</v>
      </c>
      <c r="H5" s="39">
        <f>IF(G$1=0,0,G5/G$1)</f>
        <v>0</v>
      </c>
    </row>
    <row r="6" spans="1:12" ht="16.5" customHeight="1">
      <c r="A6" s="33" t="s">
        <v>31</v>
      </c>
      <c r="B6" s="33" t="s">
        <v>33</v>
      </c>
      <c r="C6" s="34">
        <v>27</v>
      </c>
      <c r="D6" s="35">
        <f>IF(D1=0,0,C6/D1)</f>
        <v>0.09642857142857143</v>
      </c>
      <c r="E6" s="34">
        <v>38</v>
      </c>
      <c r="F6" s="35">
        <f>IF(F1=0,0,E6/F1)</f>
        <v>0.11585365853658537</v>
      </c>
      <c r="G6" s="34">
        <f t="shared" si="0"/>
        <v>65</v>
      </c>
      <c r="H6" s="35">
        <f>IF(H1=0,0,G6/H1)</f>
        <v>0.1069078947368421</v>
      </c>
      <c r="I6" s="4">
        <v>1</v>
      </c>
      <c r="J6" s="4"/>
      <c r="K6" s="4"/>
      <c r="L6" s="4"/>
    </row>
    <row r="7" spans="1:12" ht="15" customHeight="1">
      <c r="A7" s="33" t="s">
        <v>34</v>
      </c>
      <c r="B7" s="33" t="s">
        <v>35</v>
      </c>
      <c r="C7" s="34">
        <v>33</v>
      </c>
      <c r="D7" s="35">
        <f>IF(D1=0,0,C7/D1)</f>
        <v>0.11785714285714285</v>
      </c>
      <c r="E7" s="34">
        <v>29</v>
      </c>
      <c r="F7" s="35">
        <f>IF(F1=0,0,E7/F1)</f>
        <v>0.08841463414634146</v>
      </c>
      <c r="G7" s="34">
        <f t="shared" si="0"/>
        <v>62</v>
      </c>
      <c r="H7" s="35">
        <f>IF(H1=0,0,G7/H1)</f>
        <v>0.10197368421052631</v>
      </c>
      <c r="I7" s="4">
        <v>1</v>
      </c>
      <c r="J7" s="4"/>
      <c r="K7" s="4"/>
      <c r="L7" s="4"/>
    </row>
    <row r="8" spans="1:12" ht="17.25" customHeight="1">
      <c r="A8" s="33" t="s">
        <v>36</v>
      </c>
      <c r="B8" s="33" t="s">
        <v>37</v>
      </c>
      <c r="C8" s="34">
        <v>11</v>
      </c>
      <c r="D8" s="35">
        <f>IF(D1=0,0,C8/D1)</f>
        <v>0.039285714285714285</v>
      </c>
      <c r="E8" s="34">
        <v>18</v>
      </c>
      <c r="F8" s="35">
        <f>IF(F1=0,0,E8/F1)</f>
        <v>0.054878048780487805</v>
      </c>
      <c r="G8" s="34">
        <f t="shared" si="0"/>
        <v>29</v>
      </c>
      <c r="H8" s="35">
        <f>IF(H1=0,0,G8/H1)</f>
        <v>0.047697368421052634</v>
      </c>
      <c r="I8" s="4">
        <v>1</v>
      </c>
      <c r="J8" s="4"/>
      <c r="K8" s="4"/>
      <c r="L8" s="4"/>
    </row>
    <row r="9" spans="1:12" ht="18.75" customHeight="1">
      <c r="A9" s="33" t="s">
        <v>38</v>
      </c>
      <c r="B9" s="33" t="s">
        <v>39</v>
      </c>
      <c r="C9" s="34">
        <v>7</v>
      </c>
      <c r="D9" s="35">
        <f>IF(D1=0,0,C9/D1)</f>
        <v>0.025</v>
      </c>
      <c r="E9" s="34">
        <v>4</v>
      </c>
      <c r="F9" s="35">
        <f>IF(F1=0,0,E9/F1)</f>
        <v>0.012195121951219513</v>
      </c>
      <c r="G9" s="34">
        <f t="shared" si="0"/>
        <v>11</v>
      </c>
      <c r="H9" s="35">
        <f>IF(H1=0,0,G9/H1)</f>
        <v>0.018092105263157895</v>
      </c>
      <c r="I9" s="4">
        <v>1</v>
      </c>
      <c r="J9" s="4"/>
      <c r="K9" s="4"/>
      <c r="L9" s="4"/>
    </row>
    <row r="10" spans="1:12" ht="19.5" customHeight="1">
      <c r="A10" s="33" t="s">
        <v>40</v>
      </c>
      <c r="B10" s="33" t="s">
        <v>41</v>
      </c>
      <c r="C10" s="34">
        <v>8</v>
      </c>
      <c r="D10" s="35">
        <f>IF(D1=0,0,C10/D1)</f>
        <v>0.02857142857142857</v>
      </c>
      <c r="E10" s="34">
        <v>7</v>
      </c>
      <c r="F10" s="35">
        <f>IF(F1=0,0,E10/F1)</f>
        <v>0.021341463414634148</v>
      </c>
      <c r="G10" s="34">
        <f t="shared" si="0"/>
        <v>15</v>
      </c>
      <c r="H10" s="35">
        <f>IF(H1=0,0,G10/H1)</f>
        <v>0.024671052631578948</v>
      </c>
      <c r="I10" s="4">
        <v>1</v>
      </c>
      <c r="J10" s="4"/>
      <c r="K10" s="4"/>
      <c r="L10" s="4"/>
    </row>
    <row r="11" spans="1:12" ht="16.5" customHeight="1">
      <c r="A11" s="33" t="s">
        <v>42</v>
      </c>
      <c r="B11" s="33" t="s">
        <v>43</v>
      </c>
      <c r="C11" s="34">
        <v>20</v>
      </c>
      <c r="D11" s="35">
        <f>IF(D1=0,0,C11/D1)</f>
        <v>0.07142857142857142</v>
      </c>
      <c r="E11" s="34">
        <v>30</v>
      </c>
      <c r="F11" s="35">
        <f>IF(F1=0,0,E11/F1)</f>
        <v>0.09146341463414634</v>
      </c>
      <c r="G11" s="34">
        <f t="shared" si="0"/>
        <v>50</v>
      </c>
      <c r="H11" s="35">
        <f>IF(H1=0,0,G11/H1)</f>
        <v>0.08223684210526316</v>
      </c>
      <c r="I11" s="4">
        <v>1</v>
      </c>
      <c r="J11" s="4"/>
      <c r="K11" s="4"/>
      <c r="L11" s="4"/>
    </row>
    <row r="12" spans="1:12" ht="14.25" customHeight="1">
      <c r="A12" s="33" t="s">
        <v>44</v>
      </c>
      <c r="B12" s="33" t="s">
        <v>45</v>
      </c>
      <c r="C12" s="34">
        <v>116</v>
      </c>
      <c r="D12" s="35">
        <f>IF(D1=0,0,C12/D1)</f>
        <v>0.4142857142857143</v>
      </c>
      <c r="E12" s="34">
        <v>145</v>
      </c>
      <c r="F12" s="35">
        <f>IF(F1=0,0,E12/F1)</f>
        <v>0.4420731707317073</v>
      </c>
      <c r="G12" s="34">
        <f t="shared" si="0"/>
        <v>261</v>
      </c>
      <c r="H12" s="35">
        <f>IF(H1=0,0,G12/H1)</f>
        <v>0.4292763157894737</v>
      </c>
      <c r="I12" s="4">
        <v>1</v>
      </c>
      <c r="J12" s="4"/>
      <c r="K12" s="4"/>
      <c r="L12" s="4"/>
    </row>
    <row r="13" spans="1:12" ht="21" customHeight="1">
      <c r="A13" s="33" t="s">
        <v>46</v>
      </c>
      <c r="B13" s="33" t="s">
        <v>47</v>
      </c>
      <c r="C13" s="34">
        <v>22</v>
      </c>
      <c r="D13" s="35">
        <f>IF(D1=0,0,C13/D1)</f>
        <v>0.07857142857142857</v>
      </c>
      <c r="E13" s="34">
        <v>15</v>
      </c>
      <c r="F13" s="35">
        <f>IF(F1=0,0,E13/F1)</f>
        <v>0.04573170731707317</v>
      </c>
      <c r="G13" s="34">
        <f t="shared" si="0"/>
        <v>37</v>
      </c>
      <c r="H13" s="35">
        <f>IF(H1=0,0,G13/H1)</f>
        <v>0.06085526315789474</v>
      </c>
      <c r="I13" s="4">
        <v>1</v>
      </c>
      <c r="J13" s="4"/>
      <c r="K13" s="4"/>
      <c r="L13" s="4"/>
    </row>
    <row r="14" spans="1:12" ht="20.25" customHeight="1">
      <c r="A14" s="33" t="s">
        <v>48</v>
      </c>
      <c r="B14" s="33" t="s">
        <v>49</v>
      </c>
      <c r="C14" s="34">
        <v>13</v>
      </c>
      <c r="D14" s="35">
        <f>IF(D1=0,0,C14/D1)</f>
        <v>0.04642857142857143</v>
      </c>
      <c r="E14" s="34">
        <v>17</v>
      </c>
      <c r="F14" s="35">
        <f>IF(F1=0,0,E14/F1)</f>
        <v>0.051829268292682924</v>
      </c>
      <c r="G14" s="34">
        <f t="shared" si="0"/>
        <v>30</v>
      </c>
      <c r="H14" s="35">
        <f>IF(H1=0,0,G14/H1)</f>
        <v>0.049342105263157895</v>
      </c>
      <c r="I14" s="4">
        <v>1</v>
      </c>
      <c r="J14" s="4"/>
      <c r="K14" s="4"/>
      <c r="L14" s="4"/>
    </row>
    <row r="15" spans="1:12" ht="19.5" customHeight="1">
      <c r="A15" s="33" t="s">
        <v>50</v>
      </c>
      <c r="B15" s="33" t="s">
        <v>51</v>
      </c>
      <c r="C15" s="34">
        <v>8</v>
      </c>
      <c r="D15" s="35">
        <f>IF(D1=0,0,C15/D1)</f>
        <v>0.02857142857142857</v>
      </c>
      <c r="E15" s="34">
        <v>9</v>
      </c>
      <c r="F15" s="35">
        <f>IF(F1=0,0,E15/F1)</f>
        <v>0.027439024390243903</v>
      </c>
      <c r="G15" s="34">
        <f t="shared" si="0"/>
        <v>17</v>
      </c>
      <c r="H15" s="35">
        <f>IF(H1=0,0,G15/H1)</f>
        <v>0.027960526315789474</v>
      </c>
      <c r="I15" s="4">
        <v>1</v>
      </c>
      <c r="J15" s="4"/>
      <c r="K15" s="4"/>
      <c r="L15" s="4"/>
    </row>
    <row r="16" spans="1:12" ht="17.25" customHeight="1">
      <c r="A16" s="33" t="s">
        <v>52</v>
      </c>
      <c r="B16" s="33" t="s">
        <v>53</v>
      </c>
      <c r="C16" s="34">
        <v>3</v>
      </c>
      <c r="D16" s="35">
        <f>IF(D1=0,0,C16/D1)</f>
        <v>0.010714285714285714</v>
      </c>
      <c r="E16" s="34">
        <v>9</v>
      </c>
      <c r="F16" s="35">
        <f>IF(F1=0,0,E16/F1)</f>
        <v>0.027439024390243903</v>
      </c>
      <c r="G16" s="34">
        <f t="shared" si="0"/>
        <v>12</v>
      </c>
      <c r="H16" s="35">
        <f>IF(H1=0,0,G16/H1)</f>
        <v>0.019736842105263157</v>
      </c>
      <c r="I16" s="4">
        <v>1</v>
      </c>
      <c r="J16" s="4"/>
      <c r="K16" s="4"/>
      <c r="L16" s="4"/>
    </row>
    <row r="17" spans="1:12" ht="19.5" customHeight="1">
      <c r="A17" s="33" t="s">
        <v>54</v>
      </c>
      <c r="B17" s="33" t="s">
        <v>55</v>
      </c>
      <c r="C17" s="34">
        <v>9</v>
      </c>
      <c r="D17" s="35">
        <f>IF(D1=0,0,C17/D1)</f>
        <v>0.03214285714285714</v>
      </c>
      <c r="E17" s="34">
        <v>2</v>
      </c>
      <c r="F17" s="35">
        <f>IF(F1=0,0,E17/F1)</f>
        <v>0.006097560975609756</v>
      </c>
      <c r="G17" s="34">
        <f t="shared" si="0"/>
        <v>11</v>
      </c>
      <c r="H17" s="35">
        <f>IF(H1=0,0,G17/H1)</f>
        <v>0.018092105263157895</v>
      </c>
      <c r="I17" s="4">
        <v>1</v>
      </c>
      <c r="J17" s="4"/>
      <c r="K17" s="4"/>
      <c r="L17" s="4"/>
    </row>
    <row r="18" spans="1:12" ht="18.75" customHeight="1">
      <c r="A18" s="33" t="s">
        <v>56</v>
      </c>
      <c r="B18" s="33" t="s">
        <v>57</v>
      </c>
      <c r="C18" s="34">
        <v>0</v>
      </c>
      <c r="D18" s="35">
        <f>IF(D1=0,0,C18/D1)</f>
        <v>0</v>
      </c>
      <c r="E18" s="34">
        <v>0</v>
      </c>
      <c r="F18" s="35">
        <f>IF(F1=0,0,E18/F1)</f>
        <v>0</v>
      </c>
      <c r="G18" s="34">
        <f t="shared" si="0"/>
        <v>0</v>
      </c>
      <c r="H18" s="35">
        <f>IF(H1=0,0,G18/H1)</f>
        <v>0</v>
      </c>
      <c r="I18" s="4">
        <v>1</v>
      </c>
      <c r="J18" s="4"/>
      <c r="K18" s="4"/>
      <c r="L18" s="4"/>
    </row>
    <row r="19" spans="1:12" ht="18.75" customHeight="1">
      <c r="A19" s="33" t="s">
        <v>58</v>
      </c>
      <c r="B19" s="33" t="s">
        <v>59</v>
      </c>
      <c r="C19" s="34">
        <v>3</v>
      </c>
      <c r="D19" s="35">
        <f>IF(D1=0,0,C19/D1)</f>
        <v>0.010714285714285714</v>
      </c>
      <c r="E19" s="34">
        <v>0</v>
      </c>
      <c r="F19" s="35">
        <f>IF(F1=0,0,E19/F1)</f>
        <v>0</v>
      </c>
      <c r="G19" s="34">
        <f t="shared" si="0"/>
        <v>3</v>
      </c>
      <c r="H19" s="35">
        <f>IF(H1=0,0,G19/H1)</f>
        <v>0.004934210526315789</v>
      </c>
      <c r="I19" s="4">
        <v>1</v>
      </c>
      <c r="J19" s="4"/>
      <c r="K19" s="4"/>
      <c r="L19" s="4"/>
    </row>
    <row r="20" spans="1:12" ht="18" customHeight="1">
      <c r="A20" s="33" t="s">
        <v>60</v>
      </c>
      <c r="B20" s="33" t="s">
        <v>61</v>
      </c>
      <c r="C20" s="34">
        <v>0</v>
      </c>
      <c r="D20" s="35">
        <f>IF(D1=0,0,C20/D1)</f>
        <v>0</v>
      </c>
      <c r="E20" s="34">
        <v>5</v>
      </c>
      <c r="F20" s="35">
        <f>IF(F1=0,0,E20/F1)</f>
        <v>0.01524390243902439</v>
      </c>
      <c r="G20" s="34">
        <f t="shared" si="0"/>
        <v>5</v>
      </c>
      <c r="H20" s="35">
        <f>IF(H1=0,0,G20/H1)</f>
        <v>0.008223684210526315</v>
      </c>
      <c r="I20" s="4">
        <v>1</v>
      </c>
      <c r="J20" s="4"/>
      <c r="K20" s="4"/>
      <c r="L20" s="4"/>
    </row>
    <row r="21" spans="1:12" ht="32.25" customHeight="1">
      <c r="A21" s="33" t="s">
        <v>62</v>
      </c>
      <c r="B21" s="40" t="s">
        <v>63</v>
      </c>
      <c r="C21" s="34">
        <v>0</v>
      </c>
      <c r="D21" s="35">
        <f>IF(D1=0,0,C21/D1)</f>
        <v>0</v>
      </c>
      <c r="E21" s="34">
        <v>0</v>
      </c>
      <c r="F21" s="35">
        <f>IF(F1=0,0,E21/F1)</f>
        <v>0</v>
      </c>
      <c r="G21" s="34">
        <f t="shared" si="0"/>
        <v>0</v>
      </c>
      <c r="H21" s="35">
        <f>IF(H1=0,0,G21/H1)</f>
        <v>0</v>
      </c>
      <c r="I21" s="4">
        <v>1</v>
      </c>
      <c r="J21" s="4"/>
      <c r="K21" s="4"/>
      <c r="L21" s="4"/>
    </row>
    <row r="22" spans="1:12" ht="31.5" customHeight="1">
      <c r="A22" s="33" t="s">
        <v>64</v>
      </c>
      <c r="B22" s="40" t="s">
        <v>65</v>
      </c>
      <c r="C22" s="34">
        <v>0</v>
      </c>
      <c r="D22" s="35">
        <f>IF(D1=0,0,C22/D1)</f>
        <v>0</v>
      </c>
      <c r="E22" s="34">
        <v>0</v>
      </c>
      <c r="F22" s="35">
        <f>IF(F1=0,0,E22/F1)</f>
        <v>0</v>
      </c>
      <c r="G22" s="34">
        <f t="shared" si="0"/>
        <v>0</v>
      </c>
      <c r="H22" s="35">
        <f>IF(H1=0,0,G22/H1)</f>
        <v>0</v>
      </c>
      <c r="I22" s="4">
        <v>1</v>
      </c>
      <c r="J22" s="4">
        <f>SUM(C23:C23)</f>
        <v>0</v>
      </c>
      <c r="K22" s="4">
        <f>SUM(E23:E23)</f>
        <v>0</v>
      </c>
      <c r="L22" s="4">
        <f>SUM(G23:G23)</f>
        <v>0</v>
      </c>
    </row>
    <row r="23" spans="1:12" ht="20.25" customHeight="1">
      <c r="A23" s="33" t="s">
        <v>66</v>
      </c>
      <c r="B23" s="33" t="s">
        <v>67</v>
      </c>
      <c r="C23" s="34">
        <v>0</v>
      </c>
      <c r="D23" s="35">
        <f>IF(D1=0,0,C23/D1)</f>
        <v>0</v>
      </c>
      <c r="E23" s="34">
        <v>0</v>
      </c>
      <c r="F23" s="35">
        <f>IF(F1=0,0,E23/F1)</f>
        <v>0</v>
      </c>
      <c r="G23" s="34">
        <f t="shared" si="0"/>
        <v>0</v>
      </c>
      <c r="H23" s="35">
        <f>IF(H1=0,0,G23/H1)</f>
        <v>0</v>
      </c>
      <c r="I23" s="4">
        <v>1</v>
      </c>
      <c r="J23" s="4"/>
      <c r="K23" s="4"/>
      <c r="L23" s="4"/>
    </row>
    <row r="24" spans="1:12" ht="20.25" customHeight="1">
      <c r="A24" s="50" t="s">
        <v>82</v>
      </c>
      <c r="B24" s="50" t="s">
        <v>78</v>
      </c>
      <c r="C24" s="51">
        <v>280</v>
      </c>
      <c r="D24" s="52"/>
      <c r="E24" s="51">
        <f>SUM(E6:E23)</f>
        <v>328</v>
      </c>
      <c r="F24" s="52"/>
      <c r="G24" s="51">
        <f>SUM(G6:G23)</f>
        <v>608</v>
      </c>
      <c r="H24" s="52"/>
      <c r="I24" s="4"/>
      <c r="J24" s="4"/>
      <c r="K24" s="4"/>
      <c r="L24" s="4"/>
    </row>
    <row r="25" spans="1:2" ht="12.75">
      <c r="A25" s="88"/>
      <c r="B25" s="72"/>
    </row>
    <row r="26" spans="1:8" ht="69.75" customHeight="1">
      <c r="A26" s="88"/>
      <c r="B26" s="72"/>
      <c r="C26" s="5"/>
      <c r="D26" s="5"/>
      <c r="E26" s="5"/>
      <c r="F26" s="5"/>
      <c r="G26" s="5"/>
      <c r="H26" s="5"/>
    </row>
    <row r="27" ht="12.75">
      <c r="H27" t="s">
        <v>15</v>
      </c>
    </row>
    <row r="28" spans="2:3" ht="19.5" customHeight="1">
      <c r="B28" t="s">
        <v>83</v>
      </c>
      <c r="C28" t="s">
        <v>96</v>
      </c>
    </row>
  </sheetData>
  <sheetProtection/>
  <mergeCells count="3">
    <mergeCell ref="A2:H2"/>
    <mergeCell ref="A25:A26"/>
    <mergeCell ref="B25:B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 Windows</cp:lastModifiedBy>
  <cp:lastPrinted>2019-01-10T07:17:16Z</cp:lastPrinted>
  <dcterms:created xsi:type="dcterms:W3CDTF">2010-11-09T21:40:32Z</dcterms:created>
  <dcterms:modified xsi:type="dcterms:W3CDTF">2019-01-10T07:43:31Z</dcterms:modified>
  <cp:category/>
  <cp:version/>
  <cp:contentType/>
  <cp:contentStatus/>
</cp:coreProperties>
</file>